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БЮДЖЕТА'!$A$13:$E$187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<sst xmlns="http://schemas.openxmlformats.org/spreadsheetml/2006/main" count="396" uniqueCount="274">
  <si>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</si>
  <si>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</si>
  <si>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</si>
  <si>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</si>
  <si>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</si>
  <si>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</si>
  <si>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</si>
  <si>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</si>
  <si>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</si>
  <si>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</si>
  <si>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</si>
  <si>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</si>
  <si>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</si>
  <si>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</si>
  <si>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</si>
  <si>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</si>
  <si>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</si>
  <si>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</si>
  <si>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</si>
  <si>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</si>
  <si>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</si>
  <si>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</si>
  <si>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</si>
  <si>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</si>
  <si>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</si>
  <si>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</si>
  <si>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</si>
  <si>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</si>
  <si>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</si>
  <si>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</si>
  <si>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</si>
  <si>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</si>
  <si>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</si>
  <si>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</si>
  <si>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</si>
  <si>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</si>
  <si>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</si>
  <si>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</si>
  <si>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</si>
  <si>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</si>
  <si>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</si>
  <si>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</si>
  <si>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</si>
  <si>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</si>
  <si>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</si>
  <si>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</si>
  <si>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</si>
  <si>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</si>
  <si>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</si>
  <si>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</si>
  <si>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</si>
  <si>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</si>
  <si>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</si>
  <si>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</si>
  <si>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</si>
  <si>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</si>
  <si>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</si>
  <si>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</si>
  <si>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</si>
  <si>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</si>
  <si>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</si>
  <si>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</si>
  <si>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</si>
  <si>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</si>
  <si>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</si>
  <si>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</si>
  <si>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</si>
  <si>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</si>
  <si>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</si>
  <si>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</si>
  <si>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</si>
  <si>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</si>
  <si>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</si>
  <si>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</si>
  <si>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</si>
  <si>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</si>
  <si>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</si>
  <si>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</si>
  <si>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</si>
  <si>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</si>
  <si>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</si>
  <si>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</si>
  <si>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</si>
  <si>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</si>
  <si>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</si>
  <si>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</si>
  <si>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</si>
  <si>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</si>
  <si>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</si>
  <si>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</si>
  <si>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</si>
  <si>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</si>
  <si>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</si>
  <si>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</si>
  <si>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</si>
  <si>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</si>
  <si>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</si>
  <si>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</si>
  <si>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</si>
  <si>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</si>
  <si>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</si>
  <si>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</si>
  <si>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</si>
  <si>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</si>
  <si>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</si>
  <si>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</si>
  <si>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</si>
  <si>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</si>
  <si>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</si>
  <si>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</si>
  <si>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</si>
  <si>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</si>
  <si>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</si>
  <si>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</si>
  <si>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</si>
  <si>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</si>
  <si>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</si>
  <si>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</si>
  <si>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</si>
  <si>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</si>
  <si>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</si>
  <si>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</si>
  <si>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</si>
  <si>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</si>
  <si>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</si>
  <si>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</si>
  <si>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</si>
  <si>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</si>
  <si>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</si>
  <si>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</si>
  <si>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</si>
  <si>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</si>
  <si>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</si>
  <si>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</si>
  <si>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</si>
  <si>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</si>
  <si>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</si>
  <si>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</si>
  <si>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</si>
  <si>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</si>
  <si>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</si>
  <si>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</si>
  <si>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</si>
  <si>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</si>
  <si>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</si>
  <si>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</si>
  <si>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</si>
  <si>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</si>
  <si>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</si>
  <si>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</si>
  <si>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</si>
  <si>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</si>
  <si>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</si>
  <si>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</si>
  <si>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</si>
  <si>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</si>
  <si>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</si>
  <si>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</si>
  <si>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</si>
  <si>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</si>
  <si>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</si>
  <si>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</si>
  <si>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</si>
  <si>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</si>
  <si>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</si>
  <si>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</si>
  <si>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</si>
  <si>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</si>
  <si>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</si>
  <si>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</si>
  <si>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</si>
  <si>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</si>
  <si>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</si>
  <si>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</si>
  <si>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</si>
  <si>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</si>
  <si>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</si>
  <si>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</si>
  <si>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</si>
  <si>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</si>
  <si>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</si>
  <si>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</si>
  <si>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</si>
  <si>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</si>
  <si>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</si>
  <si>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</si>
  <si>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</si>
  <si>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</si>
  <si>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</si>
  <si>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</si>
  <si>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</si>
  <si>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</si>
  <si>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</si>
  <si>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</si>
  <si>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</si>
  <si>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</si>
  <si>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</si>
  <si>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</si>
  <si>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</si>
  <si>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</si>
  <si>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</si>
  <si>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</si>
  <si>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</si>
  <si>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</si>
  <si>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</si>
  <si>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</si>
  <si>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</si>
  <si>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</si>
  <si>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</si>
  <si>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</si>
  <si>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</si>
  <si>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</si>
  <si>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</si>
  <si>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</si>
  <si>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</si>
  <si>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</si>
  <si>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</si>
  <si>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</si>
  <si>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</si>
  <si>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</si>
  <si>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</si>
  <si>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</si>
  <si>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</si>
  <si>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</si>
  <si>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</si>
  <si>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 xml:space="preserve">"Приложение 14 к решению </t>
  </si>
  <si>
    <t>№ 43 от 24.12.2015г."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</si>
  <si>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</si>
  <si>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</si>
  <si>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</si>
  <si>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</si>
  <si>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</si>
  <si>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</si>
  <si>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</si>
  <si>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</si>
  <si>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</si>
  <si>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</si>
  <si>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</si>
  <si>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</si>
  <si>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</si>
  <si>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</si>
  <si>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</si>
  <si>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</si>
  <si>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</si>
  <si>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</si>
  <si>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</si>
  <si>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0310092040</t>
  </si>
  <si>
    <t>Приобретение школьного автобуса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</si>
  <si>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</si>
  <si>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</si>
  <si>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</si>
  <si>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</si>
  <si>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</si>
  <si>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</si>
  <si>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</si>
  <si>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</si>
  <si>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</si>
  <si>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</si>
  <si>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</si>
  <si>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</si>
  <si>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</si>
  <si>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</si>
  <si>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</si>
  <si>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</si>
  <si>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</si>
  <si>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</si>
  <si>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5 к решению </t>
  </si>
  <si>
    <t>Мероприятия учреждений по развитию общего образования</t>
  </si>
  <si>
    <t>Мероприятия учреждений по развитию дополнительного образования</t>
  </si>
  <si>
    <t>0800050640</t>
  </si>
  <si>
    <t>Субсидии из федерального бюджета на поддержку малого и среднего предпринимательства</t>
  </si>
  <si>
    <t>0310021691</t>
  </si>
  <si>
    <t>0330021691</t>
  </si>
  <si>
    <t>№ 147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</si>
</sst>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1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44" t="s">
        <v>266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2:21" ht="38.25" customHeight="1">
      <c r="B3" s="145" t="s">
        <v>75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2:21" ht="18.75">
      <c r="B4" s="147" t="s">
        <v>273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59"/>
    </row>
    <row r="6" spans="2:23" ht="18.75">
      <c r="B6" s="144" t="s">
        <v>225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59"/>
      <c r="W6" s="2"/>
    </row>
    <row r="7" spans="2:23" ht="34.5" customHeight="1">
      <c r="B7" s="145" t="s">
        <v>75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60"/>
      <c r="W7" s="2"/>
    </row>
    <row r="8" spans="2:23" ht="18.75">
      <c r="B8" s="147" t="s">
        <v>226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59"/>
      <c r="V8" s="2"/>
      <c r="W8" s="2"/>
    </row>
    <row r="9" spans="2:23" ht="12.75">
      <c r="B9" s="2"/>
      <c r="V9" s="2"/>
      <c r="W9" s="2"/>
    </row>
    <row r="10" spans="1:23" ht="30.75" customHeight="1">
      <c r="A10" s="146" t="s">
        <v>27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V10" s="2"/>
      <c r="W10" s="2"/>
    </row>
    <row r="11" spans="1:23" ht="57" customHeight="1">
      <c r="A11" s="143" t="s">
        <v>117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V11" s="2"/>
      <c r="W11" s="2"/>
    </row>
    <row r="12" spans="1:23" ht="16.5" thickBot="1">
      <c r="A12" s="38"/>
      <c r="B12" s="38"/>
      <c r="C12" s="38"/>
      <c r="D12" s="38"/>
      <c r="E12" s="38" t="s">
        <v>73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43" t="s">
        <v>24</v>
      </c>
    </row>
    <row r="13" spans="1:23" ht="48" thickBot="1">
      <c r="A13" s="4" t="s">
        <v>0</v>
      </c>
      <c r="B13" s="4" t="s">
        <v>17</v>
      </c>
      <c r="C13" s="4" t="s">
        <v>1</v>
      </c>
      <c r="D13" s="4"/>
      <c r="E13" s="4" t="s">
        <v>4</v>
      </c>
      <c r="F13" s="20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30" t="s">
        <v>4</v>
      </c>
      <c r="V13" s="44" t="s">
        <v>26</v>
      </c>
      <c r="W13" s="36" t="s">
        <v>25</v>
      </c>
    </row>
    <row r="14" spans="1:23" ht="25.5" customHeight="1" thickBot="1">
      <c r="A14" s="80" t="s">
        <v>74</v>
      </c>
      <c r="B14" s="81" t="s">
        <v>2</v>
      </c>
      <c r="C14" s="82"/>
      <c r="D14" s="81" t="s">
        <v>118</v>
      </c>
      <c r="E14" s="107">
        <f>E20+E26+E57+E65+E69+E75+E79+E85+E88+E91+E94+E97+E107+E15+E61+E54+E110+E114</f>
        <v>526269.6458200001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3.75" customHeight="1" thickBot="1">
      <c r="A15" s="89" t="s">
        <v>250</v>
      </c>
      <c r="B15" s="90" t="s">
        <v>82</v>
      </c>
      <c r="C15" s="91"/>
      <c r="D15" s="90" t="s">
        <v>119</v>
      </c>
      <c r="E15" s="92">
        <f>E16</f>
        <v>5906.178599999999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8" customHeight="1" thickBot="1">
      <c r="A16" s="132" t="s">
        <v>18</v>
      </c>
      <c r="B16" s="93" t="s">
        <v>82</v>
      </c>
      <c r="C16" s="94"/>
      <c r="D16" s="93" t="s">
        <v>119</v>
      </c>
      <c r="E16" s="95">
        <f>E17+E18+E19</f>
        <v>5906.178599999999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25.5" customHeight="1" thickBot="1">
      <c r="A17" s="67" t="s">
        <v>81</v>
      </c>
      <c r="B17" s="96" t="s">
        <v>82</v>
      </c>
      <c r="C17" s="97"/>
      <c r="D17" s="96" t="s">
        <v>120</v>
      </c>
      <c r="E17" s="98">
        <v>1419.75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25.5" customHeight="1" thickBot="1">
      <c r="A18" s="67" t="s">
        <v>234</v>
      </c>
      <c r="B18" s="96" t="s">
        <v>82</v>
      </c>
      <c r="C18" s="97"/>
      <c r="D18" s="96" t="s">
        <v>236</v>
      </c>
      <c r="E18" s="98">
        <v>2093.75134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25.5" customHeight="1" thickBot="1">
      <c r="A19" s="67" t="s">
        <v>235</v>
      </c>
      <c r="B19" s="96" t="s">
        <v>82</v>
      </c>
      <c r="C19" s="97"/>
      <c r="D19" s="96" t="s">
        <v>241</v>
      </c>
      <c r="E19" s="98">
        <v>2392.67726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13" t="s">
        <v>248</v>
      </c>
      <c r="B20" s="16">
        <v>951</v>
      </c>
      <c r="C20" s="9"/>
      <c r="D20" s="9" t="s">
        <v>122</v>
      </c>
      <c r="E20" s="103">
        <f>E21</f>
        <v>13477.253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6.5" thickBot="1">
      <c r="A21" s="132" t="s">
        <v>18</v>
      </c>
      <c r="B21" s="133">
        <v>951</v>
      </c>
      <c r="C21" s="134"/>
      <c r="D21" s="133" t="s">
        <v>122</v>
      </c>
      <c r="E21" s="135">
        <f>E22+E23+E24+E25</f>
        <v>13477.253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7" t="s">
        <v>46</v>
      </c>
      <c r="B22" s="63">
        <v>951</v>
      </c>
      <c r="C22" s="65"/>
      <c r="D22" s="64" t="s">
        <v>121</v>
      </c>
      <c r="E22" s="102">
        <v>13094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19.5" thickBot="1">
      <c r="A23" s="67" t="s">
        <v>112</v>
      </c>
      <c r="B23" s="63">
        <v>951</v>
      </c>
      <c r="C23" s="65"/>
      <c r="D23" s="64" t="s">
        <v>121</v>
      </c>
      <c r="E23" s="102">
        <v>233.253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7" t="s">
        <v>237</v>
      </c>
      <c r="B24" s="63">
        <v>951</v>
      </c>
      <c r="C24" s="64"/>
      <c r="D24" s="64" t="s">
        <v>244</v>
      </c>
      <c r="E24" s="66">
        <v>100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238</v>
      </c>
      <c r="B25" s="63">
        <v>951</v>
      </c>
      <c r="C25" s="64"/>
      <c r="D25" s="64" t="s">
        <v>245</v>
      </c>
      <c r="E25" s="66">
        <v>50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13" t="s">
        <v>249</v>
      </c>
      <c r="B26" s="16">
        <v>953</v>
      </c>
      <c r="C26" s="9"/>
      <c r="D26" s="9" t="s">
        <v>125</v>
      </c>
      <c r="E26" s="103">
        <f>E27</f>
        <v>443203.4573800001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26.25" thickBot="1">
      <c r="A27" s="132" t="s">
        <v>20</v>
      </c>
      <c r="B27" s="133" t="s">
        <v>19</v>
      </c>
      <c r="C27" s="134"/>
      <c r="D27" s="133" t="s">
        <v>118</v>
      </c>
      <c r="E27" s="135">
        <f>E28+E32+E43+E51+E47</f>
        <v>443203.4573800001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19.5" customHeight="1" thickBot="1">
      <c r="A28" s="75" t="s">
        <v>62</v>
      </c>
      <c r="B28" s="18">
        <v>953</v>
      </c>
      <c r="C28" s="6"/>
      <c r="D28" s="6" t="s">
        <v>123</v>
      </c>
      <c r="E28" s="108">
        <f>E29+E31+E30</f>
        <v>95102.07794999999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32.25" thickBot="1">
      <c r="A29" s="62" t="s">
        <v>46</v>
      </c>
      <c r="B29" s="63">
        <v>953</v>
      </c>
      <c r="C29" s="64"/>
      <c r="D29" s="64" t="s">
        <v>124</v>
      </c>
      <c r="E29" s="102">
        <v>34276.54435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67" t="s">
        <v>78</v>
      </c>
      <c r="B30" s="63">
        <v>953</v>
      </c>
      <c r="C30" s="64"/>
      <c r="D30" s="64" t="s">
        <v>126</v>
      </c>
      <c r="E30" s="102">
        <v>1383.5336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51" customHeight="1" thickBot="1">
      <c r="A31" s="67" t="s">
        <v>63</v>
      </c>
      <c r="B31" s="63">
        <v>953</v>
      </c>
      <c r="C31" s="64"/>
      <c r="D31" s="64" t="s">
        <v>127</v>
      </c>
      <c r="E31" s="102">
        <v>59442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23.25" customHeight="1" thickBot="1">
      <c r="A32" s="76" t="s">
        <v>64</v>
      </c>
      <c r="B32" s="74">
        <v>953</v>
      </c>
      <c r="C32" s="6"/>
      <c r="D32" s="6" t="s">
        <v>128</v>
      </c>
      <c r="E32" s="108">
        <f>E33+E34+E38+E39+E40+E41+E36+E42+E37+E35</f>
        <v>313038.37283000007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2" t="s">
        <v>33</v>
      </c>
      <c r="B33" s="63">
        <v>953</v>
      </c>
      <c r="C33" s="64"/>
      <c r="D33" s="64" t="s">
        <v>129</v>
      </c>
      <c r="E33" s="102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46</v>
      </c>
      <c r="B34" s="63">
        <v>953</v>
      </c>
      <c r="C34" s="64"/>
      <c r="D34" s="64" t="s">
        <v>130</v>
      </c>
      <c r="E34" s="102">
        <v>60671.52473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16.5" thickBot="1">
      <c r="A35" s="62" t="s">
        <v>267</v>
      </c>
      <c r="B35" s="63">
        <v>953</v>
      </c>
      <c r="C35" s="64"/>
      <c r="D35" s="64" t="s">
        <v>271</v>
      </c>
      <c r="E35" s="102">
        <v>60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67" t="s">
        <v>87</v>
      </c>
      <c r="B36" s="63">
        <v>953</v>
      </c>
      <c r="C36" s="64"/>
      <c r="D36" s="64" t="s">
        <v>131</v>
      </c>
      <c r="E36" s="102">
        <v>4556.2125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6.5" thickBot="1">
      <c r="A37" s="118" t="s">
        <v>247</v>
      </c>
      <c r="B37" s="63">
        <v>953</v>
      </c>
      <c r="C37" s="64"/>
      <c r="D37" s="64" t="s">
        <v>246</v>
      </c>
      <c r="E37" s="102">
        <v>1000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65</v>
      </c>
      <c r="B38" s="77">
        <v>953</v>
      </c>
      <c r="C38" s="64"/>
      <c r="D38" s="64" t="s">
        <v>132</v>
      </c>
      <c r="E38" s="102">
        <v>5835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48" customHeight="1" thickBot="1">
      <c r="A39" s="78" t="s">
        <v>66</v>
      </c>
      <c r="B39" s="79">
        <v>953</v>
      </c>
      <c r="C39" s="64"/>
      <c r="D39" s="64" t="s">
        <v>133</v>
      </c>
      <c r="E39" s="102">
        <v>237145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3" customHeight="1" thickBot="1">
      <c r="A40" s="62" t="s">
        <v>69</v>
      </c>
      <c r="B40" s="63">
        <v>953</v>
      </c>
      <c r="C40" s="64"/>
      <c r="D40" s="64" t="s">
        <v>134</v>
      </c>
      <c r="E40" s="102">
        <v>695.4856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20.25" customHeight="1" thickBot="1">
      <c r="A41" s="67" t="s">
        <v>70</v>
      </c>
      <c r="B41" s="63">
        <v>953</v>
      </c>
      <c r="C41" s="64"/>
      <c r="D41" s="64" t="s">
        <v>135</v>
      </c>
      <c r="E41" s="102">
        <v>3075.15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49.5" customHeight="1" thickBot="1">
      <c r="A42" s="67" t="s">
        <v>97</v>
      </c>
      <c r="B42" s="63">
        <v>953</v>
      </c>
      <c r="C42" s="64"/>
      <c r="D42" s="64" t="s">
        <v>136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75" t="s">
        <v>67</v>
      </c>
      <c r="B43" s="74">
        <v>953</v>
      </c>
      <c r="C43" s="6"/>
      <c r="D43" s="6" t="s">
        <v>137</v>
      </c>
      <c r="E43" s="108">
        <f>E44+E46+E45</f>
        <v>20262.03704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62" t="s">
        <v>68</v>
      </c>
      <c r="B44" s="63">
        <v>953</v>
      </c>
      <c r="C44" s="64"/>
      <c r="D44" s="64" t="s">
        <v>138</v>
      </c>
      <c r="E44" s="102">
        <v>19989.14218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2" t="s">
        <v>268</v>
      </c>
      <c r="B45" s="63">
        <v>953</v>
      </c>
      <c r="C45" s="64"/>
      <c r="D45" s="64" t="s">
        <v>272</v>
      </c>
      <c r="E45" s="102">
        <v>15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20.25" customHeight="1" thickBot="1">
      <c r="A46" s="67" t="s">
        <v>219</v>
      </c>
      <c r="B46" s="63">
        <v>953</v>
      </c>
      <c r="C46" s="64"/>
      <c r="D46" s="64" t="s">
        <v>220</v>
      </c>
      <c r="E46" s="102">
        <v>257.89486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57" t="s">
        <v>109</v>
      </c>
      <c r="B47" s="18">
        <v>953</v>
      </c>
      <c r="C47" s="6"/>
      <c r="D47" s="6" t="s">
        <v>139</v>
      </c>
      <c r="E47" s="108">
        <f>E50+E48+E49</f>
        <v>321.12208999999996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67" t="s">
        <v>110</v>
      </c>
      <c r="B48" s="63">
        <v>953</v>
      </c>
      <c r="C48" s="64"/>
      <c r="D48" s="64" t="s">
        <v>140</v>
      </c>
      <c r="E48" s="102">
        <v>96.452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2.25" thickBot="1">
      <c r="A49" s="67" t="s">
        <v>113</v>
      </c>
      <c r="B49" s="63">
        <v>953</v>
      </c>
      <c r="C49" s="64"/>
      <c r="D49" s="64" t="s">
        <v>141</v>
      </c>
      <c r="E49" s="102">
        <v>224.67009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7" t="s">
        <v>99</v>
      </c>
      <c r="B50" s="63">
        <v>953</v>
      </c>
      <c r="C50" s="64"/>
      <c r="D50" s="64" t="s">
        <v>142</v>
      </c>
      <c r="E50" s="102"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2.25" thickBot="1">
      <c r="A51" s="75" t="s">
        <v>71</v>
      </c>
      <c r="B51" s="18">
        <v>953</v>
      </c>
      <c r="C51" s="6"/>
      <c r="D51" s="6" t="s">
        <v>143</v>
      </c>
      <c r="E51" s="108">
        <f>E52+E53</f>
        <v>14479.84747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2.25" thickBot="1">
      <c r="A52" s="62" t="s">
        <v>33</v>
      </c>
      <c r="B52" s="63">
        <v>953</v>
      </c>
      <c r="C52" s="64"/>
      <c r="D52" s="64" t="s">
        <v>144</v>
      </c>
      <c r="E52" s="102">
        <v>14110.99747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16.5" thickBot="1">
      <c r="A53" s="62" t="s">
        <v>88</v>
      </c>
      <c r="B53" s="63">
        <v>953</v>
      </c>
      <c r="C53" s="64"/>
      <c r="D53" s="64" t="s">
        <v>145</v>
      </c>
      <c r="E53" s="102">
        <v>368.85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2.25" thickBot="1">
      <c r="A54" s="8" t="s">
        <v>251</v>
      </c>
      <c r="B54" s="16">
        <v>951</v>
      </c>
      <c r="C54" s="9"/>
      <c r="D54" s="9" t="s">
        <v>146</v>
      </c>
      <c r="E54" s="10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2" t="s">
        <v>18</v>
      </c>
      <c r="B55" s="86">
        <v>951</v>
      </c>
      <c r="C55" s="87"/>
      <c r="D55" s="87" t="s">
        <v>146</v>
      </c>
      <c r="E55" s="88">
        <f>E56</f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67" t="s">
        <v>84</v>
      </c>
      <c r="B56" s="63">
        <v>951</v>
      </c>
      <c r="C56" s="64"/>
      <c r="D56" s="64" t="s">
        <v>147</v>
      </c>
      <c r="E56" s="66">
        <v>30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4.5" customHeight="1" thickBot="1">
      <c r="A57" s="13" t="s">
        <v>252</v>
      </c>
      <c r="B57" s="16">
        <v>951</v>
      </c>
      <c r="C57" s="9"/>
      <c r="D57" s="9" t="s">
        <v>148</v>
      </c>
      <c r="E57" s="10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132" t="s">
        <v>18</v>
      </c>
      <c r="B58" s="133">
        <v>951</v>
      </c>
      <c r="C58" s="134"/>
      <c r="D58" s="133" t="s">
        <v>148</v>
      </c>
      <c r="E58" s="136">
        <f>E59+E60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33" customHeight="1" thickBot="1">
      <c r="A59" s="67" t="s">
        <v>55</v>
      </c>
      <c r="B59" s="63">
        <v>951</v>
      </c>
      <c r="C59" s="64"/>
      <c r="D59" s="64" t="s">
        <v>149</v>
      </c>
      <c r="E59" s="66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7" t="s">
        <v>224</v>
      </c>
      <c r="B60" s="63">
        <v>951</v>
      </c>
      <c r="C60" s="64"/>
      <c r="D60" s="64" t="s">
        <v>223</v>
      </c>
      <c r="E60" s="66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3" customHeight="1" thickBot="1">
      <c r="A61" s="69" t="s">
        <v>253</v>
      </c>
      <c r="B61" s="16">
        <v>951</v>
      </c>
      <c r="C61" s="9"/>
      <c r="D61" s="9" t="s">
        <v>150</v>
      </c>
      <c r="E61" s="10">
        <f>E62</f>
        <v>99.9888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18.75" customHeight="1" thickBot="1">
      <c r="A62" s="132" t="s">
        <v>18</v>
      </c>
      <c r="B62" s="86">
        <v>951</v>
      </c>
      <c r="C62" s="87"/>
      <c r="D62" s="87" t="s">
        <v>150</v>
      </c>
      <c r="E62" s="88">
        <f>E63+E64</f>
        <v>99.9888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62" t="s">
        <v>79</v>
      </c>
      <c r="B63" s="63">
        <v>951</v>
      </c>
      <c r="C63" s="64"/>
      <c r="D63" s="64" t="s">
        <v>151</v>
      </c>
      <c r="E63" s="66">
        <v>80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3" customHeight="1" thickBot="1">
      <c r="A64" s="62" t="s">
        <v>80</v>
      </c>
      <c r="B64" s="63">
        <v>951</v>
      </c>
      <c r="C64" s="64"/>
      <c r="D64" s="64" t="s">
        <v>152</v>
      </c>
      <c r="E64" s="66">
        <v>19.9888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6.75" customHeight="1" thickBot="1">
      <c r="A65" s="89" t="s">
        <v>254</v>
      </c>
      <c r="B65" s="16">
        <v>951</v>
      </c>
      <c r="C65" s="9"/>
      <c r="D65" s="9" t="s">
        <v>153</v>
      </c>
      <c r="E65" s="10">
        <f>E66</f>
        <v>51.9276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32" t="s">
        <v>18</v>
      </c>
      <c r="B66" s="133">
        <v>951</v>
      </c>
      <c r="C66" s="134"/>
      <c r="D66" s="133" t="s">
        <v>153</v>
      </c>
      <c r="E66" s="136">
        <f>E67+E68</f>
        <v>51.9276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4.5" customHeight="1" thickBot="1">
      <c r="A67" s="62" t="s">
        <v>37</v>
      </c>
      <c r="B67" s="63">
        <v>951</v>
      </c>
      <c r="C67" s="64"/>
      <c r="D67" s="64" t="s">
        <v>154</v>
      </c>
      <c r="E67" s="66">
        <v>11.95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2.25" thickBot="1">
      <c r="A68" s="62" t="s">
        <v>38</v>
      </c>
      <c r="B68" s="63">
        <v>951</v>
      </c>
      <c r="C68" s="64"/>
      <c r="D68" s="64" t="s">
        <v>155</v>
      </c>
      <c r="E68" s="66">
        <v>39.9776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5.25" customHeight="1" thickBot="1">
      <c r="A69" s="89" t="s">
        <v>255</v>
      </c>
      <c r="B69" s="16">
        <v>951</v>
      </c>
      <c r="C69" s="9"/>
      <c r="D69" s="9" t="s">
        <v>156</v>
      </c>
      <c r="E69" s="103">
        <f>E70</f>
        <v>400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16.5" thickBot="1">
      <c r="A70" s="132" t="s">
        <v>18</v>
      </c>
      <c r="B70" s="133">
        <v>951</v>
      </c>
      <c r="C70" s="134"/>
      <c r="D70" s="133" t="s">
        <v>156</v>
      </c>
      <c r="E70" s="135">
        <f>E71+E72+E74+E73</f>
        <v>400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43</v>
      </c>
      <c r="B71" s="63">
        <v>951</v>
      </c>
      <c r="C71" s="64"/>
      <c r="D71" s="64" t="s">
        <v>157</v>
      </c>
      <c r="E71" s="102">
        <v>50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5.25" customHeight="1" thickBot="1">
      <c r="A72" s="62" t="s">
        <v>44</v>
      </c>
      <c r="B72" s="63">
        <v>951</v>
      </c>
      <c r="C72" s="64"/>
      <c r="D72" s="64" t="s">
        <v>158</v>
      </c>
      <c r="E72" s="102">
        <v>100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5.25" customHeight="1" thickBot="1">
      <c r="A73" s="62" t="s">
        <v>270</v>
      </c>
      <c r="B73" s="63">
        <v>951</v>
      </c>
      <c r="C73" s="64"/>
      <c r="D73" s="64" t="s">
        <v>269</v>
      </c>
      <c r="E73" s="102">
        <v>213.757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5.25" customHeight="1" thickBot="1">
      <c r="A74" s="62" t="s">
        <v>96</v>
      </c>
      <c r="B74" s="63">
        <v>951</v>
      </c>
      <c r="C74" s="64"/>
      <c r="D74" s="64" t="s">
        <v>227</v>
      </c>
      <c r="E74" s="102">
        <v>36.243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" customHeight="1" thickBot="1">
      <c r="A75" s="89" t="s">
        <v>256</v>
      </c>
      <c r="B75" s="16">
        <v>951</v>
      </c>
      <c r="C75" s="9"/>
      <c r="D75" s="9" t="s">
        <v>159</v>
      </c>
      <c r="E75" s="103">
        <f>E76</f>
        <v>3105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16.5" thickBot="1">
      <c r="A76" s="132" t="s">
        <v>18</v>
      </c>
      <c r="B76" s="133">
        <v>951</v>
      </c>
      <c r="C76" s="134"/>
      <c r="D76" s="133" t="s">
        <v>159</v>
      </c>
      <c r="E76" s="135">
        <f>E77+E78</f>
        <v>3105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48" thickBot="1">
      <c r="A77" s="62" t="s">
        <v>45</v>
      </c>
      <c r="B77" s="63">
        <v>951</v>
      </c>
      <c r="C77" s="64"/>
      <c r="D77" s="64" t="s">
        <v>160</v>
      </c>
      <c r="E77" s="102">
        <v>621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79.5" thickBot="1">
      <c r="A78" s="137" t="s">
        <v>92</v>
      </c>
      <c r="B78" s="63">
        <v>951</v>
      </c>
      <c r="C78" s="64"/>
      <c r="D78" s="64" t="s">
        <v>161</v>
      </c>
      <c r="E78" s="102">
        <v>2484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66" customHeight="1" thickBot="1">
      <c r="A79" s="89" t="s">
        <v>257</v>
      </c>
      <c r="B79" s="16">
        <v>951</v>
      </c>
      <c r="C79" s="11"/>
      <c r="D79" s="11" t="s">
        <v>162</v>
      </c>
      <c r="E79" s="12">
        <f>E80</f>
        <v>22597.52776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2" t="s">
        <v>18</v>
      </c>
      <c r="B80" s="133">
        <v>951</v>
      </c>
      <c r="C80" s="134"/>
      <c r="D80" s="133" t="s">
        <v>162</v>
      </c>
      <c r="E80" s="136">
        <f>E81+E84+E82+E83</f>
        <v>22597.52776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49.5" customHeight="1" thickBot="1">
      <c r="A81" s="62" t="s">
        <v>41</v>
      </c>
      <c r="B81" s="63">
        <v>951</v>
      </c>
      <c r="C81" s="64"/>
      <c r="D81" s="64" t="s">
        <v>163</v>
      </c>
      <c r="E81" s="66">
        <v>3997.52776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49.5" customHeight="1" thickBot="1">
      <c r="A82" s="62" t="s">
        <v>107</v>
      </c>
      <c r="B82" s="63">
        <v>951</v>
      </c>
      <c r="C82" s="64"/>
      <c r="D82" s="64" t="s">
        <v>164</v>
      </c>
      <c r="E82" s="66">
        <v>9103.56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49.5" customHeight="1" thickBot="1">
      <c r="A83" s="62" t="s">
        <v>108</v>
      </c>
      <c r="B83" s="63">
        <v>951</v>
      </c>
      <c r="C83" s="64"/>
      <c r="D83" s="64" t="s">
        <v>165</v>
      </c>
      <c r="E83" s="66">
        <v>4996.44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customHeight="1" thickBot="1">
      <c r="A84" s="137" t="s">
        <v>93</v>
      </c>
      <c r="B84" s="63">
        <v>951</v>
      </c>
      <c r="C84" s="64"/>
      <c r="D84" s="64" t="s">
        <v>166</v>
      </c>
      <c r="E84" s="66">
        <v>4500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89" t="s">
        <v>258</v>
      </c>
      <c r="B85" s="16">
        <v>951</v>
      </c>
      <c r="C85" s="9"/>
      <c r="D85" s="9" t="s">
        <v>167</v>
      </c>
      <c r="E85" s="10">
        <f>E86</f>
        <v>100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2" t="s">
        <v>18</v>
      </c>
      <c r="B86" s="133">
        <v>951</v>
      </c>
      <c r="C86" s="134"/>
      <c r="D86" s="133" t="s">
        <v>167</v>
      </c>
      <c r="E86" s="136">
        <f>E87</f>
        <v>100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3.75" customHeight="1" thickBot="1">
      <c r="A87" s="67" t="s">
        <v>51</v>
      </c>
      <c r="B87" s="63">
        <v>951</v>
      </c>
      <c r="C87" s="64"/>
      <c r="D87" s="64" t="s">
        <v>168</v>
      </c>
      <c r="E87" s="66">
        <v>100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89" t="s">
        <v>259</v>
      </c>
      <c r="B88" s="16">
        <v>951</v>
      </c>
      <c r="C88" s="9"/>
      <c r="D88" s="9" t="s">
        <v>169</v>
      </c>
      <c r="E88" s="10">
        <f>E89</f>
        <v>36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132" t="s">
        <v>18</v>
      </c>
      <c r="B89" s="133">
        <v>951</v>
      </c>
      <c r="C89" s="134"/>
      <c r="D89" s="133" t="s">
        <v>169</v>
      </c>
      <c r="E89" s="136">
        <f>E90</f>
        <v>36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7" t="s">
        <v>52</v>
      </c>
      <c r="B90" s="63">
        <v>951</v>
      </c>
      <c r="C90" s="64"/>
      <c r="D90" s="64" t="s">
        <v>170</v>
      </c>
      <c r="E90" s="66">
        <v>36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8" t="s">
        <v>260</v>
      </c>
      <c r="B91" s="16">
        <v>951</v>
      </c>
      <c r="C91" s="9"/>
      <c r="D91" s="9" t="s">
        <v>171</v>
      </c>
      <c r="E91" s="10">
        <f>E92</f>
        <v>50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32" t="s">
        <v>18</v>
      </c>
      <c r="B92" s="133">
        <v>951</v>
      </c>
      <c r="C92" s="134"/>
      <c r="D92" s="133" t="s">
        <v>171</v>
      </c>
      <c r="E92" s="136">
        <f>E93</f>
        <v>50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4.5" customHeight="1" thickBot="1">
      <c r="A93" s="67" t="s">
        <v>53</v>
      </c>
      <c r="B93" s="63">
        <v>951</v>
      </c>
      <c r="C93" s="64"/>
      <c r="D93" s="64" t="s">
        <v>172</v>
      </c>
      <c r="E93" s="66">
        <v>50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6.75" customHeight="1" thickBot="1">
      <c r="A94" s="69" t="s">
        <v>261</v>
      </c>
      <c r="B94" s="17">
        <v>951</v>
      </c>
      <c r="C94" s="9"/>
      <c r="D94" s="9" t="s">
        <v>173</v>
      </c>
      <c r="E94" s="10">
        <f>E95</f>
        <v>200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22.5" customHeight="1" thickBot="1">
      <c r="A95" s="132" t="s">
        <v>18</v>
      </c>
      <c r="B95" s="133">
        <v>951</v>
      </c>
      <c r="C95" s="134"/>
      <c r="D95" s="133" t="s">
        <v>173</v>
      </c>
      <c r="E95" s="136">
        <f>E96</f>
        <v>200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4.5" customHeight="1" thickBot="1">
      <c r="A96" s="67" t="s">
        <v>56</v>
      </c>
      <c r="B96" s="63">
        <v>951</v>
      </c>
      <c r="C96" s="64"/>
      <c r="D96" s="64" t="s">
        <v>174</v>
      </c>
      <c r="E96" s="66">
        <v>200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2.25" thickBot="1">
      <c r="A97" s="13" t="s">
        <v>262</v>
      </c>
      <c r="B97" s="16">
        <v>951</v>
      </c>
      <c r="C97" s="11"/>
      <c r="D97" s="11" t="s">
        <v>175</v>
      </c>
      <c r="E97" s="12">
        <f>E98</f>
        <v>21391.51971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16.5" thickBot="1">
      <c r="A98" s="132" t="s">
        <v>18</v>
      </c>
      <c r="B98" s="133">
        <v>951</v>
      </c>
      <c r="C98" s="134"/>
      <c r="D98" s="133" t="s">
        <v>175</v>
      </c>
      <c r="E98" s="136">
        <f>E99+E101</f>
        <v>21391.51971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5" t="s">
        <v>28</v>
      </c>
      <c r="B99" s="18">
        <v>951</v>
      </c>
      <c r="C99" s="6"/>
      <c r="D99" s="6" t="s">
        <v>176</v>
      </c>
      <c r="E99" s="7">
        <f>E100</f>
        <v>1070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7" t="s">
        <v>47</v>
      </c>
      <c r="B100" s="63">
        <v>951</v>
      </c>
      <c r="C100" s="64"/>
      <c r="D100" s="64" t="s">
        <v>177</v>
      </c>
      <c r="E100" s="66">
        <v>1070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19.5" customHeight="1" thickBot="1">
      <c r="A101" s="57" t="s">
        <v>48</v>
      </c>
      <c r="B101" s="18">
        <v>951</v>
      </c>
      <c r="C101" s="6"/>
      <c r="D101" s="6" t="s">
        <v>178</v>
      </c>
      <c r="E101" s="7">
        <f>SUM(E102:E106)</f>
        <v>20321.51971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2.25" thickBot="1">
      <c r="A102" s="62" t="s">
        <v>49</v>
      </c>
      <c r="B102" s="63">
        <v>951</v>
      </c>
      <c r="C102" s="64"/>
      <c r="D102" s="64" t="s">
        <v>179</v>
      </c>
      <c r="E102" s="66">
        <v>11296.1407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6.5" thickBot="1">
      <c r="A103" s="67" t="s">
        <v>112</v>
      </c>
      <c r="B103" s="63">
        <v>951</v>
      </c>
      <c r="C103" s="64"/>
      <c r="D103" s="64" t="s">
        <v>180</v>
      </c>
      <c r="E103" s="66">
        <v>256.24342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2.25" thickBot="1">
      <c r="A104" s="62" t="s">
        <v>50</v>
      </c>
      <c r="B104" s="63">
        <v>951</v>
      </c>
      <c r="C104" s="64"/>
      <c r="D104" s="64" t="s">
        <v>181</v>
      </c>
      <c r="E104" s="66">
        <v>8740.58259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2.25" thickBot="1">
      <c r="A105" s="62" t="s">
        <v>239</v>
      </c>
      <c r="B105" s="63">
        <v>951</v>
      </c>
      <c r="C105" s="64"/>
      <c r="D105" s="64" t="s">
        <v>240</v>
      </c>
      <c r="E105" s="66">
        <v>18.953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6.5" thickBot="1">
      <c r="A106" s="118" t="s">
        <v>116</v>
      </c>
      <c r="B106" s="63">
        <v>951</v>
      </c>
      <c r="C106" s="64"/>
      <c r="D106" s="64" t="s">
        <v>182</v>
      </c>
      <c r="E106" s="66">
        <v>9.6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89" t="s">
        <v>263</v>
      </c>
      <c r="B107" s="16">
        <v>951</v>
      </c>
      <c r="C107" s="9"/>
      <c r="D107" s="9" t="s">
        <v>183</v>
      </c>
      <c r="E107" s="10">
        <f>E108</f>
        <v>100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6.5" thickBot="1">
      <c r="A108" s="132" t="s">
        <v>18</v>
      </c>
      <c r="B108" s="133">
        <v>951</v>
      </c>
      <c r="C108" s="134"/>
      <c r="D108" s="133" t="s">
        <v>183</v>
      </c>
      <c r="E108" s="136">
        <f>E109</f>
        <v>100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4.5" customHeight="1" thickBot="1">
      <c r="A109" s="62" t="s">
        <v>39</v>
      </c>
      <c r="B109" s="63">
        <v>951</v>
      </c>
      <c r="C109" s="64"/>
      <c r="D109" s="64" t="s">
        <v>184</v>
      </c>
      <c r="E109" s="66">
        <v>100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9.5" customHeight="1" thickBot="1">
      <c r="A110" s="89" t="s">
        <v>264</v>
      </c>
      <c r="B110" s="16">
        <v>951</v>
      </c>
      <c r="C110" s="9"/>
      <c r="D110" s="9" t="s">
        <v>185</v>
      </c>
      <c r="E110" s="103">
        <f>E111</f>
        <v>3649.69297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25.5" customHeight="1" thickBot="1">
      <c r="A111" s="132" t="s">
        <v>18</v>
      </c>
      <c r="B111" s="86">
        <v>951</v>
      </c>
      <c r="C111" s="87"/>
      <c r="D111" s="87" t="s">
        <v>185</v>
      </c>
      <c r="E111" s="117">
        <f>E112+E113</f>
        <v>3649.69297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4.5" customHeight="1" thickBot="1">
      <c r="A112" s="62" t="s">
        <v>100</v>
      </c>
      <c r="B112" s="63">
        <v>951</v>
      </c>
      <c r="C112" s="64"/>
      <c r="D112" s="64" t="s">
        <v>185</v>
      </c>
      <c r="E112" s="102">
        <v>2377.82053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23.25" customHeight="1" thickBot="1">
      <c r="A113" s="62" t="s">
        <v>115</v>
      </c>
      <c r="B113" s="63">
        <v>951</v>
      </c>
      <c r="C113" s="64"/>
      <c r="D113" s="64" t="s">
        <v>186</v>
      </c>
      <c r="E113" s="102">
        <v>1271.87244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48.75" customHeight="1" thickBot="1">
      <c r="A114" s="89" t="s">
        <v>265</v>
      </c>
      <c r="B114" s="16">
        <v>951</v>
      </c>
      <c r="C114" s="9"/>
      <c r="D114" s="9" t="s">
        <v>200</v>
      </c>
      <c r="E114" s="103">
        <f>E115</f>
        <v>11821.1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8.25" customHeight="1" thickBot="1">
      <c r="A115" s="132" t="s">
        <v>18</v>
      </c>
      <c r="B115" s="86">
        <v>951</v>
      </c>
      <c r="C115" s="87"/>
      <c r="D115" s="87" t="s">
        <v>200</v>
      </c>
      <c r="E115" s="117">
        <f>E118+E116+E117+E119</f>
        <v>11821.1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8.25" customHeight="1" thickBot="1">
      <c r="A116" s="62" t="s">
        <v>114</v>
      </c>
      <c r="B116" s="123">
        <v>951</v>
      </c>
      <c r="C116" s="124"/>
      <c r="D116" s="124" t="s">
        <v>218</v>
      </c>
      <c r="E116" s="119">
        <v>5752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48.75" customHeight="1" thickBot="1">
      <c r="A117" s="67" t="s">
        <v>112</v>
      </c>
      <c r="B117" s="123">
        <v>951</v>
      </c>
      <c r="C117" s="124"/>
      <c r="D117" s="124" t="s">
        <v>222</v>
      </c>
      <c r="E117" s="119">
        <v>209.915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35.25" customHeight="1" thickBot="1">
      <c r="A118" s="62" t="s">
        <v>199</v>
      </c>
      <c r="B118" s="63">
        <v>951</v>
      </c>
      <c r="C118" s="64"/>
      <c r="D118" s="64" t="s">
        <v>221</v>
      </c>
      <c r="E118" s="102">
        <v>5375.6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229</v>
      </c>
      <c r="B119" s="63">
        <v>952</v>
      </c>
      <c r="C119" s="64"/>
      <c r="D119" s="64" t="s">
        <v>228</v>
      </c>
      <c r="E119" s="102">
        <v>483.585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6.75" customHeight="1" thickBot="1">
      <c r="A120" s="83" t="s">
        <v>29</v>
      </c>
      <c r="B120" s="81" t="s">
        <v>2</v>
      </c>
      <c r="C120" s="138"/>
      <c r="D120" s="138" t="s">
        <v>187</v>
      </c>
      <c r="E120" s="104">
        <f>E121+E176</f>
        <v>97192.90578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5.25" customHeight="1" thickBot="1">
      <c r="A121" s="132" t="s">
        <v>18</v>
      </c>
      <c r="B121" s="133">
        <v>951</v>
      </c>
      <c r="C121" s="134"/>
      <c r="D121" s="133" t="s">
        <v>187</v>
      </c>
      <c r="E121" s="105">
        <f>E122+E123+E127+E131+E134+E135+E145+E147+E152+E160+E162+E164+E166+E168+E170+E172+E174+E156+E129+E133+E149+E154</f>
        <v>90842.33023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6.5" thickBot="1">
      <c r="A122" s="8" t="s">
        <v>30</v>
      </c>
      <c r="B122" s="16">
        <v>951</v>
      </c>
      <c r="C122" s="9"/>
      <c r="D122" s="9" t="s">
        <v>188</v>
      </c>
      <c r="E122" s="10">
        <v>2001.06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48" thickBot="1">
      <c r="A123" s="8" t="s">
        <v>5</v>
      </c>
      <c r="B123" s="16">
        <v>951</v>
      </c>
      <c r="C123" s="9"/>
      <c r="D123" s="9" t="s">
        <v>187</v>
      </c>
      <c r="E123" s="103">
        <f>E124+E125+E126</f>
        <v>3534.30988</v>
      </c>
      <c r="F123" s="127" t="e">
        <f>#REF!+#REF!+F147+F149+#REF!+#REF!+#REF!+#REF!+#REF!+#REF!+#REF!+F174</f>
        <v>#REF!</v>
      </c>
      <c r="G123" s="24" t="e">
        <f>#REF!+#REF!+G147+G149+#REF!+#REF!+#REF!+#REF!+#REF!+#REF!+#REF!+G174</f>
        <v>#REF!</v>
      </c>
      <c r="H123" s="24" t="e">
        <f>#REF!+#REF!+H147+H149+#REF!+#REF!+#REF!+#REF!+#REF!+#REF!+#REF!+H174</f>
        <v>#REF!</v>
      </c>
      <c r="I123" s="24" t="e">
        <f>#REF!+#REF!+I147+I149+#REF!+#REF!+#REF!+#REF!+#REF!+#REF!+#REF!+I174</f>
        <v>#REF!</v>
      </c>
      <c r="J123" s="24" t="e">
        <f>#REF!+#REF!+J147+J149+#REF!+#REF!+#REF!+#REF!+#REF!+#REF!+#REF!+J174</f>
        <v>#REF!</v>
      </c>
      <c r="K123" s="24" t="e">
        <f>#REF!+#REF!+K147+K149+#REF!+#REF!+#REF!+#REF!+#REF!+#REF!+#REF!+K174</f>
        <v>#REF!</v>
      </c>
      <c r="L123" s="24" t="e">
        <f>#REF!+#REF!+L147+L149+#REF!+#REF!+#REF!+#REF!+#REF!+#REF!+#REF!+L174</f>
        <v>#REF!</v>
      </c>
      <c r="M123" s="24" t="e">
        <f>#REF!+#REF!+M147+M149+#REF!+#REF!+#REF!+#REF!+#REF!+#REF!+#REF!+M174</f>
        <v>#REF!</v>
      </c>
      <c r="N123" s="24" t="e">
        <f>#REF!+#REF!+N147+N149+#REF!+#REF!+#REF!+#REF!+#REF!+#REF!+#REF!+N174</f>
        <v>#REF!</v>
      </c>
      <c r="O123" s="24" t="e">
        <f>#REF!+#REF!+O147+O149+#REF!+#REF!+#REF!+#REF!+#REF!+#REF!+#REF!+O174</f>
        <v>#REF!</v>
      </c>
      <c r="P123" s="24" t="e">
        <f>#REF!+#REF!+P147+P149+#REF!+#REF!+#REF!+#REF!+#REF!+#REF!+#REF!+P174</f>
        <v>#REF!</v>
      </c>
      <c r="Q123" s="24" t="e">
        <f>#REF!+#REF!+Q147+Q149+#REF!+#REF!+#REF!+#REF!+#REF!+#REF!+#REF!+Q174</f>
        <v>#REF!</v>
      </c>
      <c r="R123" s="24" t="e">
        <f>#REF!+#REF!+R147+R149+#REF!+#REF!+#REF!+#REF!+#REF!+#REF!+#REF!+R174</f>
        <v>#REF!</v>
      </c>
      <c r="S123" s="24" t="e">
        <f>#REF!+#REF!+S147+S149+#REF!+#REF!+#REF!+#REF!+#REF!+#REF!+#REF!+S174</f>
        <v>#REF!</v>
      </c>
      <c r="T123" s="24" t="e">
        <f>#REF!+#REF!+T147+T149+#REF!+#REF!+#REF!+#REF!+#REF!+#REF!+#REF!+T174</f>
        <v>#REF!</v>
      </c>
      <c r="U123" s="24" t="e">
        <f>#REF!+#REF!+U147+U149+#REF!+#REF!+#REF!+#REF!+#REF!+#REF!+#REF!+U174</f>
        <v>#REF!</v>
      </c>
      <c r="V123" s="46" t="e">
        <f>#REF!+#REF!+V147+V149+#REF!+#REF!+#REF!+#REF!+#REF!+#REF!+#REF!+V174</f>
        <v>#REF!</v>
      </c>
      <c r="W123" s="45" t="e">
        <f>V123/E121*100</f>
        <v>#REF!</v>
      </c>
    </row>
    <row r="124" spans="1:23" ht="20.25" customHeight="1" outlineLevel="3" thickBot="1">
      <c r="A124" s="84" t="s">
        <v>94</v>
      </c>
      <c r="B124" s="85">
        <v>951</v>
      </c>
      <c r="C124" s="64"/>
      <c r="D124" s="64" t="s">
        <v>189</v>
      </c>
      <c r="E124" s="102">
        <v>1816.55899</v>
      </c>
      <c r="F124" s="128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47"/>
      <c r="W124" s="45"/>
    </row>
    <row r="125" spans="1:23" ht="18.75" customHeight="1" outlineLevel="6" thickBot="1">
      <c r="A125" s="62" t="s">
        <v>95</v>
      </c>
      <c r="B125" s="63">
        <v>951</v>
      </c>
      <c r="C125" s="64"/>
      <c r="D125" s="64" t="s">
        <v>190</v>
      </c>
      <c r="E125" s="102">
        <v>1704.09345</v>
      </c>
      <c r="F125" s="129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50" t="e">
        <f>#REF!</f>
        <v>#REF!</v>
      </c>
      <c r="W125" s="45" t="e">
        <f>V125/E124*100</f>
        <v>#REF!</v>
      </c>
    </row>
    <row r="126" spans="1:23" ht="21.75" customHeight="1" outlineLevel="6" thickBot="1">
      <c r="A126" s="62" t="s">
        <v>89</v>
      </c>
      <c r="B126" s="63">
        <v>951</v>
      </c>
      <c r="C126" s="64"/>
      <c r="D126" s="64" t="s">
        <v>191</v>
      </c>
      <c r="E126" s="102">
        <v>13.65744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6" thickBot="1">
      <c r="A127" s="8" t="s">
        <v>6</v>
      </c>
      <c r="B127" s="16">
        <v>951</v>
      </c>
      <c r="C127" s="9"/>
      <c r="D127" s="9" t="s">
        <v>187</v>
      </c>
      <c r="E127" s="10">
        <f>E128</f>
        <v>7315.811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19.5" customHeight="1" outlineLevel="6" thickBot="1">
      <c r="A128" s="84" t="s">
        <v>90</v>
      </c>
      <c r="B128" s="63">
        <v>951</v>
      </c>
      <c r="C128" s="64"/>
      <c r="D128" s="64" t="s">
        <v>189</v>
      </c>
      <c r="E128" s="66">
        <v>7315.811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4"/>
      <c r="W128" s="45"/>
    </row>
    <row r="129" spans="1:23" ht="21" customHeight="1" outlineLevel="6" thickBot="1">
      <c r="A129" s="8" t="s">
        <v>85</v>
      </c>
      <c r="B129" s="16">
        <v>951</v>
      </c>
      <c r="C129" s="9"/>
      <c r="D129" s="9" t="s">
        <v>187</v>
      </c>
      <c r="E129" s="10">
        <f>E130</f>
        <v>123.7</v>
      </c>
      <c r="F129" s="23">
        <v>96</v>
      </c>
      <c r="G129" s="7">
        <v>96</v>
      </c>
      <c r="H129" s="7">
        <v>96</v>
      </c>
      <c r="I129" s="7">
        <v>96</v>
      </c>
      <c r="J129" s="7">
        <v>96</v>
      </c>
      <c r="K129" s="7">
        <v>96</v>
      </c>
      <c r="L129" s="7">
        <v>96</v>
      </c>
      <c r="M129" s="7">
        <v>96</v>
      </c>
      <c r="N129" s="7">
        <v>96</v>
      </c>
      <c r="O129" s="7">
        <v>96</v>
      </c>
      <c r="P129" s="7">
        <v>96</v>
      </c>
      <c r="Q129" s="7">
        <v>96</v>
      </c>
      <c r="R129" s="7">
        <v>96</v>
      </c>
      <c r="S129" s="7">
        <v>96</v>
      </c>
      <c r="T129" s="7">
        <v>96</v>
      </c>
      <c r="U129" s="33">
        <v>96</v>
      </c>
      <c r="V129" s="49">
        <v>141</v>
      </c>
      <c r="W129" s="45">
        <f>V129/E127*100</f>
        <v>1.9273324584246367</v>
      </c>
    </row>
    <row r="130" spans="1:23" ht="37.5" customHeight="1" outlineLevel="3" thickBot="1">
      <c r="A130" s="62" t="s">
        <v>86</v>
      </c>
      <c r="B130" s="63">
        <v>951</v>
      </c>
      <c r="C130" s="64"/>
      <c r="D130" s="64" t="s">
        <v>192</v>
      </c>
      <c r="E130" s="66">
        <v>123.7</v>
      </c>
      <c r="F130" s="128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5" t="e">
        <f>V130/E128*100</f>
        <v>#REF!</v>
      </c>
    </row>
    <row r="131" spans="1:23" ht="18.75" customHeight="1" outlineLevel="3" thickBot="1">
      <c r="A131" s="8" t="s">
        <v>7</v>
      </c>
      <c r="B131" s="16">
        <v>951</v>
      </c>
      <c r="C131" s="9"/>
      <c r="D131" s="9" t="s">
        <v>187</v>
      </c>
      <c r="E131" s="10">
        <f>E132</f>
        <v>4931.74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45"/>
    </row>
    <row r="132" spans="1:23" ht="33" customHeight="1" outlineLevel="3" thickBot="1">
      <c r="A132" s="84" t="s">
        <v>91</v>
      </c>
      <c r="B132" s="63">
        <v>951</v>
      </c>
      <c r="C132" s="64"/>
      <c r="D132" s="64" t="s">
        <v>189</v>
      </c>
      <c r="E132" s="66">
        <v>4931.74</v>
      </c>
      <c r="F132" s="9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1"/>
      <c r="W132" s="45"/>
    </row>
    <row r="133" spans="1:23" ht="20.25" customHeight="1" outlineLevel="5" thickBot="1">
      <c r="A133" s="113" t="s">
        <v>101</v>
      </c>
      <c r="B133" s="16">
        <v>951</v>
      </c>
      <c r="C133" s="9"/>
      <c r="D133" s="9" t="s">
        <v>193</v>
      </c>
      <c r="E133" s="10">
        <v>97.20266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4"/>
      <c r="W133" s="45"/>
    </row>
    <row r="134" spans="1:23" ht="32.25" outlineLevel="4" thickBot="1">
      <c r="A134" s="8" t="s">
        <v>31</v>
      </c>
      <c r="B134" s="16">
        <v>951</v>
      </c>
      <c r="C134" s="9"/>
      <c r="D134" s="9" t="s">
        <v>194</v>
      </c>
      <c r="E134" s="10">
        <v>350</v>
      </c>
      <c r="F134" s="130" t="e">
        <f>#REF!</f>
        <v>#REF!</v>
      </c>
      <c r="G134" s="28" t="e">
        <f>#REF!</f>
        <v>#REF!</v>
      </c>
      <c r="H134" s="28" t="e">
        <f>#REF!</f>
        <v>#REF!</v>
      </c>
      <c r="I134" s="28" t="e">
        <f>#REF!</f>
        <v>#REF!</v>
      </c>
      <c r="J134" s="28" t="e">
        <f>#REF!</f>
        <v>#REF!</v>
      </c>
      <c r="K134" s="28" t="e">
        <f>#REF!</f>
        <v>#REF!</v>
      </c>
      <c r="L134" s="28" t="e">
        <f>#REF!</f>
        <v>#REF!</v>
      </c>
      <c r="M134" s="28" t="e">
        <f>#REF!</f>
        <v>#REF!</v>
      </c>
      <c r="N134" s="28" t="e">
        <f>#REF!</f>
        <v>#REF!</v>
      </c>
      <c r="O134" s="28" t="e">
        <f>#REF!</f>
        <v>#REF!</v>
      </c>
      <c r="P134" s="28" t="e">
        <f>#REF!</f>
        <v>#REF!</v>
      </c>
      <c r="Q134" s="28" t="e">
        <f>#REF!</f>
        <v>#REF!</v>
      </c>
      <c r="R134" s="28" t="e">
        <f>#REF!</f>
        <v>#REF!</v>
      </c>
      <c r="S134" s="28" t="e">
        <f>#REF!</f>
        <v>#REF!</v>
      </c>
      <c r="T134" s="28" t="e">
        <f>#REF!</f>
        <v>#REF!</v>
      </c>
      <c r="U134" s="28" t="e">
        <f>#REF!</f>
        <v>#REF!</v>
      </c>
      <c r="V134" s="48" t="e">
        <f>#REF!</f>
        <v>#REF!</v>
      </c>
      <c r="W134" s="45" t="e">
        <f>V134/E132*100</f>
        <v>#REF!</v>
      </c>
    </row>
    <row r="135" spans="1:23" ht="16.5" outlineLevel="4" thickBot="1">
      <c r="A135" s="8" t="s">
        <v>8</v>
      </c>
      <c r="B135" s="16">
        <v>951</v>
      </c>
      <c r="C135" s="9"/>
      <c r="D135" s="9" t="s">
        <v>187</v>
      </c>
      <c r="E135" s="103">
        <f>E136+E137+E138+E141+E142+E143+E144+E140+E139</f>
        <v>42717.25524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112"/>
      <c r="W135" s="45"/>
    </row>
    <row r="136" spans="1:23" ht="16.5" outlineLevel="5" thickBot="1">
      <c r="A136" s="62" t="s">
        <v>9</v>
      </c>
      <c r="B136" s="63">
        <v>951</v>
      </c>
      <c r="C136" s="64"/>
      <c r="D136" s="64" t="s">
        <v>195</v>
      </c>
      <c r="E136" s="116">
        <v>1400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3"/>
      <c r="V136" s="49">
        <v>0</v>
      </c>
      <c r="W136" s="45">
        <f>V136/E134*100</f>
        <v>0</v>
      </c>
    </row>
    <row r="137" spans="1:23" ht="19.5" customHeight="1" outlineLevel="5" thickBot="1">
      <c r="A137" s="84" t="s">
        <v>91</v>
      </c>
      <c r="B137" s="63">
        <v>951</v>
      </c>
      <c r="C137" s="64"/>
      <c r="D137" s="64" t="s">
        <v>189</v>
      </c>
      <c r="E137" s="116">
        <f>15086.14-50</f>
        <v>15036.14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5" thickBot="1">
      <c r="A138" s="62" t="s">
        <v>32</v>
      </c>
      <c r="B138" s="63">
        <v>951</v>
      </c>
      <c r="C138" s="64"/>
      <c r="D138" s="64" t="s">
        <v>196</v>
      </c>
      <c r="E138" s="116">
        <v>178.82243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16.5" outlineLevel="5" thickBot="1">
      <c r="A139" s="62" t="s">
        <v>89</v>
      </c>
      <c r="B139" s="63">
        <v>951</v>
      </c>
      <c r="C139" s="64"/>
      <c r="D139" s="64" t="s">
        <v>191</v>
      </c>
      <c r="E139" s="116">
        <v>597.14799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9539.0701</v>
      </c>
      <c r="W139" s="45">
        <f>V139/E137*100</f>
        <v>63.44095027048166</v>
      </c>
    </row>
    <row r="140" spans="1:23" ht="33.75" customHeight="1" outlineLevel="4" thickBot="1">
      <c r="A140" s="62" t="s">
        <v>83</v>
      </c>
      <c r="B140" s="63">
        <v>951</v>
      </c>
      <c r="C140" s="64"/>
      <c r="D140" s="64" t="s">
        <v>197</v>
      </c>
      <c r="E140" s="116">
        <v>0</v>
      </c>
      <c r="F140" s="130" t="e">
        <f>#REF!</f>
        <v>#REF!</v>
      </c>
      <c r="G140" s="28" t="e">
        <f>#REF!</f>
        <v>#REF!</v>
      </c>
      <c r="H140" s="28" t="e">
        <f>#REF!</f>
        <v>#REF!</v>
      </c>
      <c r="I140" s="28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52" t="e">
        <f>#REF!</f>
        <v>#REF!</v>
      </c>
      <c r="W140" s="45" t="e">
        <f>V140/E138*100</f>
        <v>#REF!</v>
      </c>
    </row>
    <row r="141" spans="1:23" ht="19.5" customHeight="1" outlineLevel="4" thickBot="1">
      <c r="A141" s="62" t="s">
        <v>33</v>
      </c>
      <c r="B141" s="63">
        <v>951</v>
      </c>
      <c r="C141" s="64"/>
      <c r="D141" s="64" t="s">
        <v>198</v>
      </c>
      <c r="E141" s="66">
        <v>23311.74482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8"/>
      <c r="W141" s="45"/>
    </row>
    <row r="142" spans="1:23" ht="32.25" outlineLevel="5" thickBot="1">
      <c r="A142" s="67" t="s">
        <v>34</v>
      </c>
      <c r="B142" s="63">
        <v>951</v>
      </c>
      <c r="C142" s="64"/>
      <c r="D142" s="64" t="s">
        <v>201</v>
      </c>
      <c r="E142" s="116">
        <v>1003.4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32.25" outlineLevel="5" thickBot="1">
      <c r="A143" s="67" t="s">
        <v>35</v>
      </c>
      <c r="B143" s="63">
        <v>951</v>
      </c>
      <c r="C143" s="64"/>
      <c r="D143" s="64" t="s">
        <v>202</v>
      </c>
      <c r="E143" s="116">
        <v>538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6" thickBot="1">
      <c r="A144" s="67" t="s">
        <v>36</v>
      </c>
      <c r="B144" s="63">
        <v>951</v>
      </c>
      <c r="C144" s="64"/>
      <c r="D144" s="64" t="s">
        <v>203</v>
      </c>
      <c r="E144" s="116">
        <v>652</v>
      </c>
      <c r="F144" s="61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4"/>
      <c r="W144" s="45"/>
    </row>
    <row r="145" spans="1:23" ht="34.5" customHeight="1" outlineLevel="6" thickBot="1">
      <c r="A145" s="8" t="s">
        <v>23</v>
      </c>
      <c r="B145" s="16">
        <v>951</v>
      </c>
      <c r="C145" s="9" t="s">
        <v>2</v>
      </c>
      <c r="D145" s="9" t="s">
        <v>204</v>
      </c>
      <c r="E145" s="10">
        <f>E146</f>
        <v>1624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34.5" customHeight="1" outlineLevel="6" thickBot="1">
      <c r="A146" s="62" t="s">
        <v>14</v>
      </c>
      <c r="B146" s="63">
        <v>951</v>
      </c>
      <c r="C146" s="64" t="s">
        <v>2</v>
      </c>
      <c r="D146" s="64" t="s">
        <v>205</v>
      </c>
      <c r="E146" s="66">
        <v>1624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</row>
    <row r="147" spans="1:23" ht="18" customHeight="1" outlineLevel="6" thickBot="1">
      <c r="A147" s="8" t="s">
        <v>10</v>
      </c>
      <c r="B147" s="16">
        <v>951</v>
      </c>
      <c r="C147" s="9"/>
      <c r="D147" s="9" t="s">
        <v>204</v>
      </c>
      <c r="E147" s="10">
        <f>E148</f>
        <v>50</v>
      </c>
      <c r="F147" s="131" t="e">
        <f>#REF!+#REF!</f>
        <v>#REF!</v>
      </c>
      <c r="G147" s="25" t="e">
        <f>#REF!+#REF!</f>
        <v>#REF!</v>
      </c>
      <c r="H147" s="25" t="e">
        <f>#REF!+#REF!</f>
        <v>#REF!</v>
      </c>
      <c r="I147" s="25" t="e">
        <f>#REF!+#REF!</f>
        <v>#REF!</v>
      </c>
      <c r="J147" s="25" t="e">
        <f>#REF!+#REF!</f>
        <v>#REF!</v>
      </c>
      <c r="K147" s="25" t="e">
        <f>#REF!+#REF!</f>
        <v>#REF!</v>
      </c>
      <c r="L147" s="25" t="e">
        <f>#REF!+#REF!</f>
        <v>#REF!</v>
      </c>
      <c r="M147" s="25" t="e">
        <f>#REF!+#REF!</f>
        <v>#REF!</v>
      </c>
      <c r="N147" s="25" t="e">
        <f>#REF!+#REF!</f>
        <v>#REF!</v>
      </c>
      <c r="O147" s="25" t="e">
        <f>#REF!+#REF!</f>
        <v>#REF!</v>
      </c>
      <c r="P147" s="25" t="e">
        <f>#REF!+#REF!</f>
        <v>#REF!</v>
      </c>
      <c r="Q147" s="25" t="e">
        <f>#REF!+#REF!</f>
        <v>#REF!</v>
      </c>
      <c r="R147" s="25" t="e">
        <f>#REF!+#REF!</f>
        <v>#REF!</v>
      </c>
      <c r="S147" s="25" t="e">
        <f>#REF!+#REF!</f>
        <v>#REF!</v>
      </c>
      <c r="T147" s="25" t="e">
        <f>#REF!+#REF!</f>
        <v>#REF!</v>
      </c>
      <c r="U147" s="25" t="e">
        <f>#REF!+#REF!</f>
        <v>#REF!</v>
      </c>
      <c r="V147" s="53" t="e">
        <f>#REF!+#REF!</f>
        <v>#REF!</v>
      </c>
      <c r="W147" s="45" t="e">
        <f>V147/E145*100</f>
        <v>#REF!</v>
      </c>
    </row>
    <row r="148" spans="1:23" ht="33.75" customHeight="1" outlineLevel="4" thickBot="1">
      <c r="A148" s="62" t="s">
        <v>40</v>
      </c>
      <c r="B148" s="63">
        <v>951</v>
      </c>
      <c r="C148" s="64"/>
      <c r="D148" s="64" t="s">
        <v>206</v>
      </c>
      <c r="E148" s="66">
        <v>50</v>
      </c>
      <c r="F148" s="130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52" t="e">
        <f>#REF!</f>
        <v>#REF!</v>
      </c>
      <c r="W148" s="45" t="e">
        <f>V148/E146*100</f>
        <v>#REF!</v>
      </c>
    </row>
    <row r="149" spans="1:23" ht="33" customHeight="1" outlineLevel="6" thickBot="1">
      <c r="A149" s="8" t="s">
        <v>102</v>
      </c>
      <c r="B149" s="16">
        <v>951</v>
      </c>
      <c r="C149" s="9"/>
      <c r="D149" s="9" t="s">
        <v>204</v>
      </c>
      <c r="E149" s="10">
        <f>E151+E150</f>
        <v>1442.5280000000002</v>
      </c>
      <c r="F149" s="131" t="e">
        <f>#REF!+#REF!</f>
        <v>#REF!</v>
      </c>
      <c r="G149" s="25" t="e">
        <f>#REF!+#REF!</f>
        <v>#REF!</v>
      </c>
      <c r="H149" s="25" t="e">
        <f>#REF!+#REF!</f>
        <v>#REF!</v>
      </c>
      <c r="I149" s="25" t="e">
        <f>#REF!+#REF!</f>
        <v>#REF!</v>
      </c>
      <c r="J149" s="25" t="e">
        <f>#REF!+#REF!</f>
        <v>#REF!</v>
      </c>
      <c r="K149" s="25" t="e">
        <f>#REF!+#REF!</f>
        <v>#REF!</v>
      </c>
      <c r="L149" s="25" t="e">
        <f>#REF!+#REF!</f>
        <v>#REF!</v>
      </c>
      <c r="M149" s="25" t="e">
        <f>#REF!+#REF!</f>
        <v>#REF!</v>
      </c>
      <c r="N149" s="25" t="e">
        <f>#REF!+#REF!</f>
        <v>#REF!</v>
      </c>
      <c r="O149" s="25" t="e">
        <f>#REF!+#REF!</f>
        <v>#REF!</v>
      </c>
      <c r="P149" s="25" t="e">
        <f>#REF!+#REF!</f>
        <v>#REF!</v>
      </c>
      <c r="Q149" s="25" t="e">
        <f>#REF!+#REF!</f>
        <v>#REF!</v>
      </c>
      <c r="R149" s="25" t="e">
        <f>#REF!+#REF!</f>
        <v>#REF!</v>
      </c>
      <c r="S149" s="25" t="e">
        <f>#REF!+#REF!</f>
        <v>#REF!</v>
      </c>
      <c r="T149" s="25" t="e">
        <f>#REF!+#REF!</f>
        <v>#REF!</v>
      </c>
      <c r="U149" s="25" t="e">
        <f>#REF!+#REF!</f>
        <v>#REF!</v>
      </c>
      <c r="V149" s="53" t="e">
        <f>#REF!+#REF!</f>
        <v>#REF!</v>
      </c>
      <c r="W149" s="45" t="e">
        <f>V149/E147*100</f>
        <v>#REF!</v>
      </c>
    </row>
    <row r="150" spans="1:23" ht="48" outlineLevel="6" thickBot="1">
      <c r="A150" s="122" t="s">
        <v>242</v>
      </c>
      <c r="B150" s="123">
        <v>951</v>
      </c>
      <c r="C150" s="124"/>
      <c r="D150" s="124" t="s">
        <v>243</v>
      </c>
      <c r="E150" s="125">
        <v>1057.13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0</v>
      </c>
      <c r="W150" s="45">
        <f>V150/E148*100</f>
        <v>0</v>
      </c>
    </row>
    <row r="151" spans="1:23" ht="48" outlineLevel="6" thickBot="1">
      <c r="A151" s="62" t="s">
        <v>103</v>
      </c>
      <c r="B151" s="63">
        <v>951</v>
      </c>
      <c r="C151" s="64"/>
      <c r="D151" s="64" t="s">
        <v>208</v>
      </c>
      <c r="E151" s="66">
        <v>385.398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48" customHeight="1" outlineLevel="6" thickBot="1">
      <c r="A152" s="8" t="s">
        <v>11</v>
      </c>
      <c r="B152" s="16">
        <v>951</v>
      </c>
      <c r="C152" s="9"/>
      <c r="D152" s="9" t="s">
        <v>204</v>
      </c>
      <c r="E152" s="10">
        <f>E153</f>
        <v>220.66015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32.25" outlineLevel="6" thickBot="1">
      <c r="A153" s="67" t="s">
        <v>42</v>
      </c>
      <c r="B153" s="63">
        <v>951</v>
      </c>
      <c r="C153" s="64"/>
      <c r="D153" s="64" t="s">
        <v>207</v>
      </c>
      <c r="E153" s="66">
        <v>220.66015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16.5" outlineLevel="5" thickBot="1">
      <c r="A154" s="68" t="s">
        <v>104</v>
      </c>
      <c r="B154" s="16">
        <v>951</v>
      </c>
      <c r="C154" s="9"/>
      <c r="D154" s="9" t="s">
        <v>204</v>
      </c>
      <c r="E154" s="103">
        <f>E155</f>
        <v>1553.60475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>
        <v>110.26701</v>
      </c>
      <c r="W154" s="45">
        <f>V154/E152*100</f>
        <v>49.97141985084303</v>
      </c>
    </row>
    <row r="155" spans="1:23" ht="33" customHeight="1" outlineLevel="5" thickBot="1">
      <c r="A155" s="67" t="s">
        <v>105</v>
      </c>
      <c r="B155" s="63">
        <v>951</v>
      </c>
      <c r="C155" s="64"/>
      <c r="D155" s="64" t="s">
        <v>209</v>
      </c>
      <c r="E155" s="102">
        <v>1553.60475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>
        <v>2639.87191</v>
      </c>
      <c r="W155" s="45">
        <f>V155/E153*100</f>
        <v>1196.351905860664</v>
      </c>
    </row>
    <row r="156" spans="1:23" ht="22.5" customHeight="1" outlineLevel="5" thickBot="1">
      <c r="A156" s="8" t="s">
        <v>76</v>
      </c>
      <c r="B156" s="16">
        <v>951</v>
      </c>
      <c r="C156" s="9"/>
      <c r="D156" s="9" t="s">
        <v>204</v>
      </c>
      <c r="E156" s="10">
        <f>E157+E159+E158</f>
        <v>86.00392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0.25" customHeight="1" outlineLevel="5" thickBot="1">
      <c r="A157" s="67" t="s">
        <v>77</v>
      </c>
      <c r="B157" s="63">
        <v>951</v>
      </c>
      <c r="C157" s="64"/>
      <c r="D157" s="64" t="s">
        <v>210</v>
      </c>
      <c r="E157" s="66">
        <v>0.35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0.25" customHeight="1" outlineLevel="5" thickBot="1">
      <c r="A158" s="67" t="s">
        <v>89</v>
      </c>
      <c r="B158" s="63">
        <v>951</v>
      </c>
      <c r="C158" s="64"/>
      <c r="D158" s="64" t="s">
        <v>191</v>
      </c>
      <c r="E158" s="66">
        <v>40.65392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0.25" customHeight="1" outlineLevel="5" thickBot="1">
      <c r="A159" s="62" t="s">
        <v>106</v>
      </c>
      <c r="B159" s="63">
        <v>951</v>
      </c>
      <c r="C159" s="64"/>
      <c r="D159" s="64" t="s">
        <v>211</v>
      </c>
      <c r="E159" s="66">
        <v>45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53.25" customHeight="1" outlineLevel="5" thickBot="1">
      <c r="A160" s="126" t="s">
        <v>98</v>
      </c>
      <c r="B160" s="16">
        <v>951</v>
      </c>
      <c r="C160" s="9"/>
      <c r="D160" s="9" t="s">
        <v>118</v>
      </c>
      <c r="E160" s="103">
        <f>E161</f>
        <v>74.72331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24" customHeight="1" outlineLevel="5" thickBot="1">
      <c r="A161" s="62" t="s">
        <v>89</v>
      </c>
      <c r="B161" s="85">
        <v>951</v>
      </c>
      <c r="C161" s="64"/>
      <c r="D161" s="64" t="s">
        <v>191</v>
      </c>
      <c r="E161" s="66">
        <v>74.72331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24" customHeight="1" outlineLevel="5" thickBot="1">
      <c r="A162" s="8" t="s">
        <v>12</v>
      </c>
      <c r="B162" s="16">
        <v>951</v>
      </c>
      <c r="C162" s="9"/>
      <c r="D162" s="9" t="s">
        <v>118</v>
      </c>
      <c r="E162" s="103">
        <f>E163</f>
        <v>1520.7712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37.5" customHeight="1" outlineLevel="5" thickBot="1">
      <c r="A163" s="84" t="s">
        <v>90</v>
      </c>
      <c r="B163" s="85">
        <v>951</v>
      </c>
      <c r="C163" s="64"/>
      <c r="D163" s="64" t="s">
        <v>189</v>
      </c>
      <c r="E163" s="66">
        <v>1520.7712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9.5" outlineLevel="6" thickBot="1">
      <c r="A164" s="126" t="s">
        <v>230</v>
      </c>
      <c r="B164" s="16">
        <v>951</v>
      </c>
      <c r="C164" s="9"/>
      <c r="D164" s="9" t="s">
        <v>118</v>
      </c>
      <c r="E164" s="10">
        <f>E165</f>
        <v>130.96012</v>
      </c>
      <c r="F164" s="2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31"/>
      <c r="V164" s="49">
        <v>0</v>
      </c>
      <c r="W164" s="45">
        <f>V164/E162*100</f>
        <v>0</v>
      </c>
    </row>
    <row r="165" spans="1:23" ht="16.5" outlineLevel="6" thickBot="1">
      <c r="A165" s="62" t="s">
        <v>89</v>
      </c>
      <c r="B165" s="63">
        <v>951</v>
      </c>
      <c r="C165" s="64"/>
      <c r="D165" s="64" t="s">
        <v>191</v>
      </c>
      <c r="E165" s="66">
        <v>130.96012</v>
      </c>
      <c r="F165" s="129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50" t="e">
        <f>#REF!</f>
        <v>#REF!</v>
      </c>
      <c r="W165" s="45" t="e">
        <f>V165/E163*100</f>
        <v>#REF!</v>
      </c>
    </row>
    <row r="166" spans="1:23" ht="16.5" outlineLevel="6" thickBot="1">
      <c r="A166" s="8" t="s">
        <v>13</v>
      </c>
      <c r="B166" s="16">
        <v>951</v>
      </c>
      <c r="C166" s="9"/>
      <c r="D166" s="9" t="s">
        <v>204</v>
      </c>
      <c r="E166" s="10">
        <f>E167</f>
        <v>790</v>
      </c>
      <c r="F166" s="120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1"/>
      <c r="W166" s="45"/>
    </row>
    <row r="167" spans="1:23" ht="32.25" outlineLevel="6" thickBot="1">
      <c r="A167" s="62" t="s">
        <v>54</v>
      </c>
      <c r="B167" s="63">
        <v>951</v>
      </c>
      <c r="C167" s="64"/>
      <c r="D167" s="64" t="s">
        <v>212</v>
      </c>
      <c r="E167" s="66">
        <v>790</v>
      </c>
      <c r="F167" s="120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1"/>
      <c r="W167" s="45"/>
    </row>
    <row r="168" spans="1:23" ht="32.25" outlineLevel="6" thickBot="1">
      <c r="A168" s="68" t="s">
        <v>16</v>
      </c>
      <c r="B168" s="16">
        <v>951</v>
      </c>
      <c r="C168" s="9"/>
      <c r="D168" s="9" t="s">
        <v>204</v>
      </c>
      <c r="E168" s="10">
        <f>E169</f>
        <v>2000</v>
      </c>
      <c r="F168" s="56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54"/>
      <c r="W168" s="45"/>
    </row>
    <row r="169" spans="1:23" ht="32.25" outlineLevel="6" thickBot="1">
      <c r="A169" s="67" t="s">
        <v>57</v>
      </c>
      <c r="B169" s="63">
        <v>951</v>
      </c>
      <c r="C169" s="64"/>
      <c r="D169" s="64" t="s">
        <v>213</v>
      </c>
      <c r="E169" s="66">
        <v>2000</v>
      </c>
      <c r="F169" s="128" t="e">
        <f>#REF!</f>
        <v>#REF!</v>
      </c>
      <c r="G169" s="27" t="e">
        <f>#REF!</f>
        <v>#REF!</v>
      </c>
      <c r="H169" s="27" t="e">
        <f>#REF!</f>
        <v>#REF!</v>
      </c>
      <c r="I169" s="27" t="e">
        <f>#REF!</f>
        <v>#REF!</v>
      </c>
      <c r="J169" s="27" t="e">
        <f>#REF!</f>
        <v>#REF!</v>
      </c>
      <c r="K169" s="27" t="e">
        <f>#REF!</f>
        <v>#REF!</v>
      </c>
      <c r="L169" s="27" t="e">
        <f>#REF!</f>
        <v>#REF!</v>
      </c>
      <c r="M169" s="27" t="e">
        <f>#REF!</f>
        <v>#REF!</v>
      </c>
      <c r="N169" s="27" t="e">
        <f>#REF!</f>
        <v>#REF!</v>
      </c>
      <c r="O169" s="27" t="e">
        <f>#REF!</f>
        <v>#REF!</v>
      </c>
      <c r="P169" s="27" t="e">
        <f>#REF!</f>
        <v>#REF!</v>
      </c>
      <c r="Q169" s="27" t="e">
        <f>#REF!</f>
        <v>#REF!</v>
      </c>
      <c r="R169" s="27" t="e">
        <f>#REF!</f>
        <v>#REF!</v>
      </c>
      <c r="S169" s="27" t="e">
        <f>#REF!</f>
        <v>#REF!</v>
      </c>
      <c r="T169" s="27" t="e">
        <f>#REF!</f>
        <v>#REF!</v>
      </c>
      <c r="U169" s="27" t="e">
        <f>#REF!</f>
        <v>#REF!</v>
      </c>
      <c r="V169" s="51" t="e">
        <f>#REF!</f>
        <v>#REF!</v>
      </c>
      <c r="W169" s="45" t="e">
        <f aca="true" t="shared" si="0" ref="W169:W175">V169/E167*100</f>
        <v>#REF!</v>
      </c>
    </row>
    <row r="170" spans="1:23" ht="16.5" outlineLevel="6" thickBot="1">
      <c r="A170" s="8" t="s">
        <v>21</v>
      </c>
      <c r="B170" s="16">
        <v>951</v>
      </c>
      <c r="C170" s="9"/>
      <c r="D170" s="9" t="s">
        <v>204</v>
      </c>
      <c r="E170" s="10">
        <f>E171</f>
        <v>0</v>
      </c>
      <c r="F170" s="130" t="e">
        <f>#REF!</f>
        <v>#REF!</v>
      </c>
      <c r="G170" s="28" t="e">
        <f>#REF!</f>
        <v>#REF!</v>
      </c>
      <c r="H170" s="28" t="e">
        <f>#REF!</f>
        <v>#REF!</v>
      </c>
      <c r="I170" s="28" t="e">
        <f>#REF!</f>
        <v>#REF!</v>
      </c>
      <c r="J170" s="28" t="e">
        <f>#REF!</f>
        <v>#REF!</v>
      </c>
      <c r="K170" s="28" t="e">
        <f>#REF!</f>
        <v>#REF!</v>
      </c>
      <c r="L170" s="28" t="e">
        <f>#REF!</f>
        <v>#REF!</v>
      </c>
      <c r="M170" s="28" t="e">
        <f>#REF!</f>
        <v>#REF!</v>
      </c>
      <c r="N170" s="28" t="e">
        <f>#REF!</f>
        <v>#REF!</v>
      </c>
      <c r="O170" s="28" t="e">
        <f>#REF!</f>
        <v>#REF!</v>
      </c>
      <c r="P170" s="28" t="e">
        <f>#REF!</f>
        <v>#REF!</v>
      </c>
      <c r="Q170" s="28" t="e">
        <f>#REF!</f>
        <v>#REF!</v>
      </c>
      <c r="R170" s="28" t="e">
        <f>#REF!</f>
        <v>#REF!</v>
      </c>
      <c r="S170" s="28" t="e">
        <f>#REF!</f>
        <v>#REF!</v>
      </c>
      <c r="T170" s="28" t="e">
        <f>#REF!</f>
        <v>#REF!</v>
      </c>
      <c r="U170" s="28" t="e">
        <f>#REF!</f>
        <v>#REF!</v>
      </c>
      <c r="V170" s="48" t="e">
        <f>#REF!</f>
        <v>#REF!</v>
      </c>
      <c r="W170" s="45" t="e">
        <f t="shared" si="0"/>
        <v>#REF!</v>
      </c>
    </row>
    <row r="171" spans="1:23" ht="32.25" customHeight="1" outlineLevel="6" thickBot="1">
      <c r="A171" s="62" t="s">
        <v>58</v>
      </c>
      <c r="B171" s="63">
        <v>951</v>
      </c>
      <c r="C171" s="64"/>
      <c r="D171" s="64" t="s">
        <v>214</v>
      </c>
      <c r="E171" s="66">
        <v>0</v>
      </c>
      <c r="F171" s="129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50" t="e">
        <f>#REF!</f>
        <v>#REF!</v>
      </c>
      <c r="W171" s="45" t="e">
        <f t="shared" si="0"/>
        <v>#REF!</v>
      </c>
    </row>
    <row r="172" spans="1:23" ht="18.75" customHeight="1" outlineLevel="6" thickBot="1">
      <c r="A172" s="8" t="s">
        <v>59</v>
      </c>
      <c r="B172" s="16">
        <v>951</v>
      </c>
      <c r="C172" s="9"/>
      <c r="D172" s="9" t="s">
        <v>204</v>
      </c>
      <c r="E172" s="10">
        <f>E173</f>
        <v>100</v>
      </c>
      <c r="F172" s="2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32"/>
      <c r="V172" s="49">
        <v>48.715</v>
      </c>
      <c r="W172" s="45" t="e">
        <f t="shared" si="0"/>
        <v>#DIV/0!</v>
      </c>
    </row>
    <row r="173" spans="1:23" ht="48.75" customHeight="1" outlineLevel="6" thickBot="1">
      <c r="A173" s="62" t="s">
        <v>60</v>
      </c>
      <c r="B173" s="63">
        <v>951</v>
      </c>
      <c r="C173" s="64"/>
      <c r="D173" s="64" t="s">
        <v>215</v>
      </c>
      <c r="E173" s="66">
        <v>100</v>
      </c>
      <c r="F173" s="129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50" t="e">
        <f>#REF!</f>
        <v>#REF!</v>
      </c>
      <c r="W173" s="45" t="e">
        <f t="shared" si="0"/>
        <v>#REF!</v>
      </c>
    </row>
    <row r="174" spans="1:23" ht="18" customHeight="1" outlineLevel="6" thickBot="1">
      <c r="A174" s="68" t="s">
        <v>22</v>
      </c>
      <c r="B174" s="16">
        <v>951</v>
      </c>
      <c r="C174" s="9"/>
      <c r="D174" s="9" t="s">
        <v>204</v>
      </c>
      <c r="E174" s="10">
        <f>E175</f>
        <v>20178</v>
      </c>
      <c r="F174" s="131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 t="e">
        <f>#REF!</f>
        <v>#REF!</v>
      </c>
      <c r="P174" s="25" t="e">
        <f>#REF!</f>
        <v>#REF!</v>
      </c>
      <c r="Q174" s="25" t="e">
        <f>#REF!</f>
        <v>#REF!</v>
      </c>
      <c r="R174" s="25" t="e">
        <f>#REF!</f>
        <v>#REF!</v>
      </c>
      <c r="S174" s="25" t="e">
        <f>#REF!</f>
        <v>#REF!</v>
      </c>
      <c r="T174" s="25" t="e">
        <f>#REF!</f>
        <v>#REF!</v>
      </c>
      <c r="U174" s="25" t="e">
        <f>#REF!</f>
        <v>#REF!</v>
      </c>
      <c r="V174" s="53" t="e">
        <f>#REF!</f>
        <v>#REF!</v>
      </c>
      <c r="W174" s="45" t="e">
        <f t="shared" si="0"/>
        <v>#REF!</v>
      </c>
    </row>
    <row r="175" spans="1:23" ht="48" outlineLevel="6" thickBot="1">
      <c r="A175" s="62" t="s">
        <v>61</v>
      </c>
      <c r="B175" s="63">
        <v>951</v>
      </c>
      <c r="C175" s="64"/>
      <c r="D175" s="64" t="s">
        <v>216</v>
      </c>
      <c r="E175" s="66">
        <v>20178</v>
      </c>
      <c r="F175" s="130" t="e">
        <f>#REF!</f>
        <v>#REF!</v>
      </c>
      <c r="G175" s="28" t="e">
        <f>#REF!</f>
        <v>#REF!</v>
      </c>
      <c r="H175" s="28" t="e">
        <f>#REF!</f>
        <v>#REF!</v>
      </c>
      <c r="I175" s="28" t="e">
        <f>#REF!</f>
        <v>#REF!</v>
      </c>
      <c r="J175" s="28" t="e">
        <f>#REF!</f>
        <v>#REF!</v>
      </c>
      <c r="K175" s="28" t="e">
        <f>#REF!</f>
        <v>#REF!</v>
      </c>
      <c r="L175" s="28" t="e">
        <f>#REF!</f>
        <v>#REF!</v>
      </c>
      <c r="M175" s="28" t="e">
        <f>#REF!</f>
        <v>#REF!</v>
      </c>
      <c r="N175" s="28" t="e">
        <f>#REF!</f>
        <v>#REF!</v>
      </c>
      <c r="O175" s="28" t="e">
        <f>#REF!</f>
        <v>#REF!</v>
      </c>
      <c r="P175" s="28" t="e">
        <f>#REF!</f>
        <v>#REF!</v>
      </c>
      <c r="Q175" s="28" t="e">
        <f>#REF!</f>
        <v>#REF!</v>
      </c>
      <c r="R175" s="28" t="e">
        <f>#REF!</f>
        <v>#REF!</v>
      </c>
      <c r="S175" s="28" t="e">
        <f>#REF!</f>
        <v>#REF!</v>
      </c>
      <c r="T175" s="28" t="e">
        <f>#REF!</f>
        <v>#REF!</v>
      </c>
      <c r="U175" s="28" t="e">
        <f>#REF!</f>
        <v>#REF!</v>
      </c>
      <c r="V175" s="52" t="e">
        <f>#REF!</f>
        <v>#REF!</v>
      </c>
      <c r="W175" s="45" t="e">
        <f t="shared" si="0"/>
        <v>#REF!</v>
      </c>
    </row>
    <row r="176" spans="1:23" ht="33.75" customHeight="1" outlineLevel="6" thickBot="1">
      <c r="A176" s="132" t="s">
        <v>20</v>
      </c>
      <c r="B176" s="133" t="s">
        <v>19</v>
      </c>
      <c r="C176" s="134"/>
      <c r="D176" s="133" t="s">
        <v>187</v>
      </c>
      <c r="E176" s="135">
        <f>E185+E179+E177+E183+E181</f>
        <v>6350.5755500000005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8"/>
      <c r="W176" s="45"/>
    </row>
    <row r="177" spans="1:23" ht="33.75" customHeight="1" outlineLevel="6" thickBot="1">
      <c r="A177" s="126" t="s">
        <v>111</v>
      </c>
      <c r="B177" s="139" t="s">
        <v>19</v>
      </c>
      <c r="C177" s="140"/>
      <c r="D177" s="139" t="s">
        <v>204</v>
      </c>
      <c r="E177" s="115">
        <f>E178</f>
        <v>683.17421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8"/>
      <c r="W177" s="45"/>
    </row>
    <row r="178" spans="1:23" ht="16.5" outlineLevel="6" thickBot="1">
      <c r="A178" s="62" t="s">
        <v>89</v>
      </c>
      <c r="B178" s="141" t="s">
        <v>19</v>
      </c>
      <c r="C178" s="142"/>
      <c r="D178" s="141" t="s">
        <v>191</v>
      </c>
      <c r="E178" s="114">
        <v>683.17421</v>
      </c>
      <c r="F178" s="127" t="e">
        <f>#REF!+#REF!</f>
        <v>#REF!</v>
      </c>
      <c r="G178" s="24" t="e">
        <f>#REF!+#REF!</f>
        <v>#REF!</v>
      </c>
      <c r="H178" s="24" t="e">
        <f>#REF!+#REF!</f>
        <v>#REF!</v>
      </c>
      <c r="I178" s="24" t="e">
        <f>#REF!+#REF!</f>
        <v>#REF!</v>
      </c>
      <c r="J178" s="24" t="e">
        <f>#REF!+#REF!</f>
        <v>#REF!</v>
      </c>
      <c r="K178" s="24" t="e">
        <f>#REF!+#REF!</f>
        <v>#REF!</v>
      </c>
      <c r="L178" s="24" t="e">
        <f>#REF!+#REF!</f>
        <v>#REF!</v>
      </c>
      <c r="M178" s="24" t="e">
        <f>#REF!+#REF!</f>
        <v>#REF!</v>
      </c>
      <c r="N178" s="24" t="e">
        <f>#REF!+#REF!</f>
        <v>#REF!</v>
      </c>
      <c r="O178" s="24" t="e">
        <f>#REF!+#REF!</f>
        <v>#REF!</v>
      </c>
      <c r="P178" s="24" t="e">
        <f>#REF!+#REF!</f>
        <v>#REF!</v>
      </c>
      <c r="Q178" s="24" t="e">
        <f>#REF!+#REF!</f>
        <v>#REF!</v>
      </c>
      <c r="R178" s="24" t="e">
        <f>#REF!+#REF!</f>
        <v>#REF!</v>
      </c>
      <c r="S178" s="24" t="e">
        <f>#REF!+#REF!</f>
        <v>#REF!</v>
      </c>
      <c r="T178" s="24" t="e">
        <f>#REF!+#REF!</f>
        <v>#REF!</v>
      </c>
      <c r="U178" s="24" t="e">
        <f>#REF!+#REF!</f>
        <v>#REF!</v>
      </c>
      <c r="V178" s="46" t="e">
        <f>#REF!+#REF!</f>
        <v>#REF!</v>
      </c>
      <c r="W178" s="45" t="e">
        <f>V178/E176*100</f>
        <v>#REF!</v>
      </c>
    </row>
    <row r="179" spans="1:23" ht="16.5" outlineLevel="6" thickBot="1">
      <c r="A179" s="126" t="s">
        <v>98</v>
      </c>
      <c r="B179" s="139" t="s">
        <v>19</v>
      </c>
      <c r="C179" s="140"/>
      <c r="D179" s="139" t="s">
        <v>204</v>
      </c>
      <c r="E179" s="115">
        <f>E180</f>
        <v>2026.38594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62" t="s">
        <v>89</v>
      </c>
      <c r="B180" s="141" t="s">
        <v>19</v>
      </c>
      <c r="C180" s="142"/>
      <c r="D180" s="141" t="s">
        <v>191</v>
      </c>
      <c r="E180" s="114">
        <v>2026.38594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8" t="s">
        <v>12</v>
      </c>
      <c r="B181" s="139" t="s">
        <v>19</v>
      </c>
      <c r="C181" s="140"/>
      <c r="D181" s="139" t="s">
        <v>204</v>
      </c>
      <c r="E181" s="115">
        <f>E182</f>
        <v>65.0154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62" t="s">
        <v>89</v>
      </c>
      <c r="B182" s="141" t="s">
        <v>19</v>
      </c>
      <c r="C182" s="142"/>
      <c r="D182" s="141" t="s">
        <v>191</v>
      </c>
      <c r="E182" s="114">
        <v>65.0154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16.5" outlineLevel="6" thickBot="1">
      <c r="A183" s="8" t="s">
        <v>231</v>
      </c>
      <c r="B183" s="16">
        <v>953</v>
      </c>
      <c r="C183" s="9"/>
      <c r="D183" s="9" t="s">
        <v>204</v>
      </c>
      <c r="E183" s="103">
        <f>E184</f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32.25" outlineLevel="6" thickBot="1">
      <c r="A184" s="67" t="s">
        <v>232</v>
      </c>
      <c r="B184" s="63">
        <v>953</v>
      </c>
      <c r="C184" s="64"/>
      <c r="D184" s="64" t="s">
        <v>233</v>
      </c>
      <c r="E184" s="102"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16.5" outlineLevel="6" thickBot="1">
      <c r="A185" s="8" t="s">
        <v>15</v>
      </c>
      <c r="B185" s="16">
        <v>953</v>
      </c>
      <c r="C185" s="9"/>
      <c r="D185" s="9" t="s">
        <v>204</v>
      </c>
      <c r="E185" s="103">
        <f>E186</f>
        <v>3576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48" outlineLevel="6" thickBot="1">
      <c r="A186" s="67" t="s">
        <v>72</v>
      </c>
      <c r="B186" s="63">
        <v>953</v>
      </c>
      <c r="C186" s="64"/>
      <c r="D186" s="64" t="s">
        <v>217</v>
      </c>
      <c r="E186" s="102">
        <v>3576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19.5" outlineLevel="6" thickBot="1">
      <c r="A187" s="37" t="s">
        <v>3</v>
      </c>
      <c r="B187" s="37"/>
      <c r="C187" s="37"/>
      <c r="D187" s="37"/>
      <c r="E187" s="106">
        <f>E14+E120</f>
        <v>623462.5516000001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49.5" customHeight="1" outlineLevel="6">
      <c r="A188" s="1"/>
      <c r="B188" s="19"/>
      <c r="C188" s="1"/>
      <c r="D188" s="1"/>
      <c r="E188" s="1"/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</row>
    <row r="189" spans="1:23" ht="18.75">
      <c r="A189" s="3"/>
      <c r="B189" s="3"/>
      <c r="C189" s="3"/>
      <c r="D189" s="3"/>
      <c r="E189" s="3"/>
      <c r="F189" s="29" t="e">
        <f>#REF!+#REF!+F178+F123</f>
        <v>#REF!</v>
      </c>
      <c r="G189" s="29" t="e">
        <f>#REF!+#REF!+G178+G123</f>
        <v>#REF!</v>
      </c>
      <c r="H189" s="29" t="e">
        <f>#REF!+#REF!+H178+H123</f>
        <v>#REF!</v>
      </c>
      <c r="I189" s="29" t="e">
        <f>#REF!+#REF!+I178+I123</f>
        <v>#REF!</v>
      </c>
      <c r="J189" s="29" t="e">
        <f>#REF!+#REF!+J178+J123</f>
        <v>#REF!</v>
      </c>
      <c r="K189" s="29" t="e">
        <f>#REF!+#REF!+K178+K123</f>
        <v>#REF!</v>
      </c>
      <c r="L189" s="29" t="e">
        <f>#REF!+#REF!+L178+L123</f>
        <v>#REF!</v>
      </c>
      <c r="M189" s="29" t="e">
        <f>#REF!+#REF!+M178+M123</f>
        <v>#REF!</v>
      </c>
      <c r="N189" s="29" t="e">
        <f>#REF!+#REF!+N178+N123</f>
        <v>#REF!</v>
      </c>
      <c r="O189" s="29" t="e">
        <f>#REF!+#REF!+O178+O123</f>
        <v>#REF!</v>
      </c>
      <c r="P189" s="29" t="e">
        <f>#REF!+#REF!+P178+P123</f>
        <v>#REF!</v>
      </c>
      <c r="Q189" s="29" t="e">
        <f>#REF!+#REF!+Q178+Q123</f>
        <v>#REF!</v>
      </c>
      <c r="R189" s="29" t="e">
        <f>#REF!+#REF!+R178+R123</f>
        <v>#REF!</v>
      </c>
      <c r="S189" s="29" t="e">
        <f>#REF!+#REF!+S178+S123</f>
        <v>#REF!</v>
      </c>
      <c r="T189" s="29" t="e">
        <f>#REF!+#REF!+T178+T123</f>
        <v>#REF!</v>
      </c>
      <c r="U189" s="29" t="e">
        <f>#REF!+#REF!+U178+U123</f>
        <v>#REF!</v>
      </c>
      <c r="V189" s="55" t="e">
        <f>#REF!+#REF!+V178+V123</f>
        <v>#REF!</v>
      </c>
      <c r="W189" s="42" t="e">
        <f>V189/E187*100</f>
        <v>#REF!</v>
      </c>
    </row>
    <row r="190" spans="6:21" ht="15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6:21" ht="15.7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</sheetData>
  <sheetProtection/>
  <autoFilter ref="A13:E187"/>
  <mergeCells count="8">
    <mergeCell ref="A11:T11"/>
    <mergeCell ref="B6:U6"/>
    <mergeCell ref="B7:U7"/>
    <mergeCell ref="A10:T10"/>
    <mergeCell ref="B8:T8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2016-12-12T02:44:21Z</dcterms:modified>
  <cp:category/>
  <cp:version/>
  <cp:contentType/>
  <cp:contentStatus/>
</cp:coreProperties>
</file>